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5 INTEGRACIÓN\AYUNTAMIENTOS\Excel\"/>
    </mc:Choice>
  </mc:AlternateContent>
  <xr:revisionPtr revIDLastSave="0" documentId="13_ncr:1_{8C11DCD0-4116-4737-BC23-D44ACBE6CC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LAKMUL" sheetId="14" r:id="rId1"/>
  </sheets>
  <definedNames>
    <definedName name="_xlnm.Print_Area" localSheetId="0">CALAKMUL!$A$1:$S$36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4" l="1"/>
  <c r="K26" i="14"/>
  <c r="K25" i="14"/>
  <c r="L13" i="14"/>
  <c r="J13" i="14"/>
  <c r="L12" i="14"/>
  <c r="J12" i="14"/>
  <c r="J14" i="14" l="1"/>
  <c r="L14" i="14"/>
  <c r="K28" i="14"/>
  <c r="L28" i="14" s="1"/>
  <c r="N12" i="14"/>
  <c r="N13" i="14"/>
  <c r="M13" i="14" s="1"/>
  <c r="L25" i="14" l="1"/>
  <c r="L27" i="14"/>
  <c r="L26" i="14"/>
  <c r="K13" i="14"/>
  <c r="N14" i="14"/>
  <c r="M12" i="14"/>
  <c r="K12" i="14"/>
  <c r="M14" i="14" l="1"/>
  <c r="K14" i="14"/>
</calcChain>
</file>

<file path=xl/sharedStrings.xml><?xml version="1.0" encoding="utf-8"?>
<sst xmlns="http://schemas.openxmlformats.org/spreadsheetml/2006/main" count="113" uniqueCount="51">
  <si>
    <t>INSTITUTO ELECTORAL DEL ESTADO DE CAMPECHE</t>
  </si>
  <si>
    <t>PRINCIPIO DE MAYORÍA RELATIVA</t>
  </si>
  <si>
    <t>INTEGRACIÓN POR GÉNERO</t>
  </si>
  <si>
    <t>MORENA</t>
  </si>
  <si>
    <t>HOMBRES</t>
  </si>
  <si>
    <t>MUJERES</t>
  </si>
  <si>
    <t>PRINCIPIO</t>
  </si>
  <si>
    <t>TOTAL</t>
  </si>
  <si>
    <t>CARGO</t>
  </si>
  <si>
    <t>PROPIETARIO</t>
  </si>
  <si>
    <t>SUPLENTE</t>
  </si>
  <si>
    <t>VALOR</t>
  </si>
  <si>
    <t>%</t>
  </si>
  <si>
    <t>PERTENECE A</t>
  </si>
  <si>
    <t>NOMBRE COMPLETO</t>
  </si>
  <si>
    <t>SEXO</t>
  </si>
  <si>
    <t>MR</t>
  </si>
  <si>
    <t>PRESIDENTE/A</t>
  </si>
  <si>
    <t>M</t>
  </si>
  <si>
    <t>RP</t>
  </si>
  <si>
    <t xml:space="preserve">REGIDOR/A   </t>
  </si>
  <si>
    <t>H</t>
  </si>
  <si>
    <t>Nota: Solamente quienes están ejerciendo el cargo</t>
  </si>
  <si>
    <t xml:space="preserve">SÍNDICO/A   </t>
  </si>
  <si>
    <t>INTEGRACIÓN POR PARTIDO POLÍTICO</t>
  </si>
  <si>
    <t>PARTIDO POLÍTICO</t>
  </si>
  <si>
    <t>PRI</t>
  </si>
  <si>
    <t>PRINCIPIO DE REPRESENTACIÓN PROPORCIONAL</t>
  </si>
  <si>
    <t>PARTIDO</t>
  </si>
  <si>
    <t>PROCESO ELECTORAL ESTATAL ORDINARIO 2021</t>
  </si>
  <si>
    <t>MOVIMIENTO CIUDADANO</t>
  </si>
  <si>
    <t>AYUNTAMIENTO DE CALAKMUL</t>
  </si>
  <si>
    <t>LUIS ENRIQUE ALVARADO MOO</t>
  </si>
  <si>
    <t>SARA RIVERA SORIA</t>
  </si>
  <si>
    <t>DANIEL SANCHEZ FIGUEROA</t>
  </si>
  <si>
    <t>ROCIO HERNANDEZ RUIZ</t>
  </si>
  <si>
    <t>HILARIO MANZUR MIRANDA</t>
  </si>
  <si>
    <t>ARGELIA VAZQUEZ LOPEZ</t>
  </si>
  <si>
    <t>ELEAZAR IGNACIO DZIB EK</t>
  </si>
  <si>
    <t>MAURISIO CESA RIVERA</t>
  </si>
  <si>
    <t>MARICELA FLORES RIVERA</t>
  </si>
  <si>
    <t>GALBERINO ALVARO ARCOS</t>
  </si>
  <si>
    <t>DEYSY MARIA MARTINEZ HERNANDEZ</t>
  </si>
  <si>
    <t>RAMIRO ZAPATA ESCAYOLA</t>
  </si>
  <si>
    <t>GUADALUPE ACEVEDO RODRIGUEZ</t>
  </si>
  <si>
    <t>HECTOR MARCIAL CUAUTLE VELAZQUEZ</t>
  </si>
  <si>
    <t>GILBERTO LOPEZ JIMENEZ</t>
  </si>
  <si>
    <t>ANSELMA HERNANDEZ SAN AGUSTIN</t>
  </si>
  <si>
    <t>YULY MANDUJANO BARABATA</t>
  </si>
  <si>
    <t>NATALIA HERNANDEZ TORRES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</si>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</sst>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64" fontId="11" fillId="3" borderId="5" xfId="0" applyNumberFormat="1" applyFont="1" applyFill="1" applyBorder="1" applyAlignment="1">
      <alignment horizontal="center" vertical="center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2" xfId="0" applyFont="1" applyBorder="1" applyAlignment="1"/>
    <xf numFmtId="0" fontId="5" fillId="0" borderId="13" xfId="0" applyFont="1" applyBorder="1" applyAlignment="1"/>
    <xf numFmtId="0" fontId="5" fillId="0" borderId="13" xfId="0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164" fontId="11" fillId="3" borderId="13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1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3" borderId="1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99CC00"/>
      <color rgb="FF800000"/>
      <color rgb="FF008000"/>
      <color rgb="FF6633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4258-42DA-A446-48C24A9BFF68}"/>
              </c:ext>
            </c:extLst>
          </c:dPt>
          <c:dPt>
            <c:idx val="1"/>
            <c:bubble3D val="0"/>
            <c:explosion val="1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3-4258-42DA-A446-48C24A9BFF68}"/>
              </c:ext>
            </c:extLst>
          </c:dPt>
          <c:dPt>
            <c:idx val="2"/>
            <c:bubble3D val="0"/>
            <c:explosion val="1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5-4258-42DA-A446-48C24A9BFF68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4258-42DA-A446-48C24A9BFF68}"/>
              </c:ext>
            </c:extLst>
          </c:dPt>
          <c:dPt>
            <c:idx val="4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4258-42DA-A446-48C24A9BFF68}"/>
              </c:ext>
            </c:extLst>
          </c:dPt>
          <c:dPt>
            <c:idx val="5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4258-42DA-A446-48C24A9BFF68}"/>
              </c:ext>
            </c:extLst>
          </c:dPt>
          <c:dLbls>
            <c:dLbl>
              <c:idx val="0"/>
              <c:layout>
                <c:manualLayout>
                  <c:x val="9.6421916010498696E-2"/>
                  <c:y val="1.3986013986013989E-2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58-42DA-A446-48C24A9BFF68}"/>
                </c:ext>
              </c:extLst>
            </c:dLbl>
            <c:dLbl>
              <c:idx val="1"/>
              <c:layout>
                <c:manualLayout>
                  <c:x val="-1.1109898111571698E-3"/>
                  <c:y val="3.5462177150035232E-2"/>
                </c:manualLayout>
              </c:layout>
              <c:spPr>
                <a:solidFill>
                  <a:srgbClr val="FF66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58-42DA-A446-48C24A9BFF68}"/>
                </c:ext>
              </c:extLst>
            </c:dLbl>
            <c:dLbl>
              <c:idx val="2"/>
              <c:layout>
                <c:manualLayout>
                  <c:x val="-1.2497812773403326E-2"/>
                  <c:y val="2.4359524989446164E-2"/>
                </c:manualLayout>
              </c:layout>
              <c:spPr>
                <a:solidFill>
                  <a:srgbClr val="8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58-42DA-A446-48C24A9BFF6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b="1"/>
                    </a:pPr>
                    <a:fld id="{DA534AA2-FAF8-457E-ABC3-6225D56D5554}" type="CATEGORYNAME">
                      <a:rPr lang="en-US" sz="10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sz="1000" b="1" i="0" u="none" strike="noStrike" kern="1200" baseline="0">
                        <a:solidFill>
                          <a:sysClr val="window" lastClr="FFFFFF"/>
                        </a:solidFill>
                        <a:latin typeface="+mn-lt"/>
                        <a:ea typeface="+mn-ea"/>
                        <a:cs typeface="+mn-cs"/>
                      </a:rPr>
                      <a:t>
</a:t>
                    </a:r>
                    <a:fld id="{CC506202-808A-409D-BD40-870858D90A46}" type="VALUE">
                      <a:rPr lang="en-US" sz="10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rPr>
                      <a:pPr>
                        <a:defRPr b="1"/>
                      </a:pPr>
                      <a:t>[VALOR]</a:t>
                    </a:fld>
                    <a:endParaRPr lang="en-US" sz="1000" b="1" i="0" u="none" strike="noStrike" kern="1200" baseline="0">
                      <a:solidFill>
                        <a:sysClr val="window" lastClr="FFFFFF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solidFill>
                  <a:srgbClr val="FFFF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258-42DA-A446-48C24A9BFF68}"/>
                </c:ext>
              </c:extLst>
            </c:dLbl>
            <c:dLbl>
              <c:idx val="4"/>
              <c:layout>
                <c:manualLayout>
                  <c:x val="-0.12420166229221354"/>
                  <c:y val="-1.3653800267973505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4410086F-4F32-420E-96E6-6645AD237317}" type="CATEGORYNAME">
                      <a:rPr lang="en-US" sz="1000" b="1" i="0" u="none" strike="noStrike" kern="1200" baseline="0">
                        <a:solidFill>
                          <a:sysClr val="window" lastClr="FFFFFF"/>
                        </a:solidFill>
                        <a:latin typeface="+mn-lt"/>
                        <a:ea typeface="+mn-ea"/>
                        <a:cs typeface="+mn-cs"/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F8031286-C04A-4D63-8B64-2572A982DDA5}" type="VALUE">
                      <a:rPr lang="en-US" sz="1000" b="1" i="0" u="none" strike="noStrike" kern="1200" baseline="0">
                        <a:solidFill>
                          <a:sysClr val="window" lastClr="FFFFFF"/>
                        </a:solidFill>
                        <a:latin typeface="+mn-lt"/>
                        <a:ea typeface="+mn-ea"/>
                        <a:cs typeface="+mn-cs"/>
                      </a:rPr>
                      <a:pPr>
                        <a:defRPr b="1"/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solidFill>
                  <a:srgbClr val="C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258-42DA-A446-48C24A9BFF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CALAKMUL!$I$25:$I$27</c:f>
              <c:strCache>
                <c:ptCount val="3"/>
                <c:pt idx="0">
                  <c:v>PRI</c:v>
                </c:pt>
                <c:pt idx="1">
                  <c:v>MOVIMIENTO CIUDADANO</c:v>
                </c:pt>
                <c:pt idx="2">
                  <c:v>MORENA</c:v>
                </c:pt>
              </c:strCache>
            </c:strRef>
          </c:cat>
          <c:val>
            <c:numRef>
              <c:f>CALAKMUL!$L$25:$L$27</c:f>
              <c:numCache>
                <c:formatCode>0.0000%</c:formatCode>
                <c:ptCount val="3"/>
                <c:pt idx="0">
                  <c:v>0.27272727272727271</c:v>
                </c:pt>
                <c:pt idx="1">
                  <c:v>9.0909090909090912E-2</c:v>
                </c:pt>
                <c:pt idx="2">
                  <c:v>0.63636363636363635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258-42DA-A446-48C24A9BFF6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explosion val="0"/>
            <c:spPr>
              <a:solidFill>
                <a:schemeClr val="bg2">
                  <a:lumMod val="2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4D-404A-87D1-A91171AE68F2}"/>
              </c:ext>
            </c:extLst>
          </c:dPt>
          <c:dPt>
            <c:idx val="1"/>
            <c:bubble3D val="0"/>
            <c:explosion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4D-404A-87D1-A91171AE68F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800" b="1" i="0" u="none" strike="noStrike" kern="1200" baseline="0">
                      <a:solidFill>
                        <a:schemeClr val="bg1">
                          <a:lumMod val="9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4D-404A-87D1-A91171AE68F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CDBAC40-F94C-4F4A-A245-1A80D56E60BF}" type="CATEGORYNAME">
                      <a:rPr lang="en-US" sz="800" b="1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/>
                      <a:t>[NOMBRE DE CATEGORÍA]</a:t>
                    </a:fld>
                    <a:r>
                      <a:rPr lang="en-US" sz="800" b="1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t>, </a:t>
                    </a:r>
                    <a:fld id="{E032F3E6-7550-4FB7-B27B-FB37BE22237D}" type="VALUE">
                      <a:rPr lang="en-US" sz="800" b="1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/>
                      <a:t>[VALOR]</a:t>
                    </a:fld>
                    <a:endParaRPr lang="en-US" sz="800" b="1" baseline="0">
                      <a:solidFill>
                        <a:schemeClr val="bg1">
                          <a:lumMod val="95000"/>
                        </a:schemeClr>
                      </a:solidFill>
                    </a:endParaRPr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84D-404A-87D1-A91171AE68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(CALAKMUL!$K$9,CALAKMUL!$M$9)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(CALAKMUL!$K$14,CALAKMUL!$M$14)</c:f>
              <c:numCache>
                <c:formatCode>0.0000%</c:formatCode>
                <c:ptCount val="2"/>
                <c:pt idx="0">
                  <c:v>0.45454545454545453</c:v>
                </c:pt>
                <c:pt idx="1">
                  <c:v>0.54545454545454541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4D-404A-87D1-A91171AE6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1571625</xdr:colOff>
      <xdr:row>0</xdr:row>
      <xdr:rowOff>38100</xdr:rowOff>
    </xdr:from>
    <xdr:to>
      <xdr:col>6</xdr:col>
      <xdr:colOff>225601</xdr:colOff>
      <xdr:row>3</xdr:row>
      <xdr:rowOff>519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19950" y="38100"/>
          <a:ext cx="720901" cy="448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0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478125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133351</xdr:colOff>
      <xdr:row>10</xdr:row>
      <xdr:rowOff>133350</xdr:rowOff>
    </xdr:from>
    <xdr:to>
      <xdr:col>15</xdr:col>
      <xdr:colOff>547532</xdr:colOff>
      <xdr:row>15</xdr:row>
      <xdr:rowOff>135261</xdr:rowOff>
    </xdr:to>
    <xdr:pic>
      <xdr:nvPicPr>
        <xdr:cNvPr id="6" name="6 Imagen" descr="campechana.png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54051" y="1866900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580483</xdr:colOff>
      <xdr:row>9</xdr:row>
      <xdr:rowOff>19050</xdr:rowOff>
    </xdr:from>
    <xdr:to>
      <xdr:col>18</xdr:col>
      <xdr:colOff>81348</xdr:colOff>
      <xdr:row>14</xdr:row>
      <xdr:rowOff>20961</xdr:rowOff>
    </xdr:to>
    <xdr:pic>
      <xdr:nvPicPr>
        <xdr:cNvPr id="7" name="7 Imagen" descr="campechana.png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325183" y="1571625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22</xdr:row>
      <xdr:rowOff>66675</xdr:rowOff>
    </xdr:from>
    <xdr:to>
      <xdr:col>18</xdr:col>
      <xdr:colOff>657225</xdr:colOff>
      <xdr:row>37</xdr:row>
      <xdr:rowOff>66675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561975</xdr:colOff>
      <xdr:row>7</xdr:row>
      <xdr:rowOff>104774</xdr:rowOff>
    </xdr:from>
    <xdr:to>
      <xdr:col>18</xdr:col>
      <xdr:colOff>571500</xdr:colOff>
      <xdr:row>17</xdr:row>
      <xdr:rowOff>66675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409575</xdr:colOff>
      <xdr:row>7</xdr:row>
      <xdr:rowOff>57150</xdr:rowOff>
    </xdr:from>
    <xdr:to>
      <xdr:col>0</xdr:col>
      <xdr:colOff>866775</xdr:colOff>
      <xdr:row>9</xdr:row>
      <xdr:rowOff>133350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238250"/>
          <a:ext cx="457200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1"/>
  <sheetViews>
    <sheetView tabSelected="1" view="pageBreakPreview" zoomScale="75" zoomScaleNormal="75" zoomScaleSheetLayoutView="75" workbookViewId="0">
      <selection activeCell="A7" sqref="A7"/>
    </sheetView>
  </sheetViews>
  <sheetFormatPr baseColWidth="10" defaultRowHeight="15" x14ac:dyDescent="0.25"/>
  <cols>
    <col min="1" max="1" width="15.5703125" style="46" customWidth="1"/>
    <col min="2" max="2" width="19.28515625" bestFit="1" customWidth="1"/>
    <col min="3" max="3" width="33.7109375" customWidth="1"/>
    <col min="4" max="4" width="5" style="47" bestFit="1" customWidth="1"/>
    <col min="5" max="5" width="11.140625" bestFit="1" customWidth="1"/>
    <col min="6" max="6" width="31" customWidth="1"/>
    <col min="7" max="7" width="5" style="46" bestFit="1" customWidth="1"/>
    <col min="8" max="8" width="8.5703125" customWidth="1"/>
    <col min="10" max="10" width="8.7109375" bestFit="1" customWidth="1"/>
    <col min="11" max="11" width="8.7109375" customWidth="1"/>
    <col min="12" max="12" width="9.42578125" bestFit="1" customWidth="1"/>
    <col min="13" max="13" width="8.28515625" customWidth="1"/>
    <col min="14" max="14" width="6.140625" bestFit="1" customWidth="1"/>
  </cols>
  <sheetData>
    <row r="1" spans="1:45" s="2" customFormat="1" ht="12" customHeight="1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45" s="2" customFormat="1" ht="12" customHeight="1" x14ac:dyDescent="0.2">
      <c r="A2" s="70" t="s">
        <v>0</v>
      </c>
      <c r="B2" s="70"/>
      <c r="C2" s="70"/>
      <c r="D2" s="70"/>
      <c r="E2" s="70"/>
      <c r="F2" s="70"/>
      <c r="G2" s="70"/>
      <c r="H2" s="70" t="s">
        <v>0</v>
      </c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45" s="2" customFormat="1" ht="14.25" x14ac:dyDescent="0.2">
      <c r="A3" s="54" t="s">
        <v>50</v>
      </c>
      <c r="B3" s="54"/>
      <c r="C3" s="54"/>
      <c r="D3" s="54"/>
      <c r="E3" s="54"/>
      <c r="F3" s="54"/>
      <c r="G3" s="54"/>
      <c r="H3" s="54" t="s">
        <v>50</v>
      </c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45" s="2" customFormat="1" ht="12" customHeight="1" x14ac:dyDescent="0.2">
      <c r="A4" s="54" t="s">
        <v>29</v>
      </c>
      <c r="B4" s="54"/>
      <c r="C4" s="54"/>
      <c r="D4" s="54"/>
      <c r="E4" s="54"/>
      <c r="F4" s="54"/>
      <c r="G4" s="54"/>
      <c r="H4" s="54" t="s">
        <v>29</v>
      </c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5" s="2" customFormat="1" ht="14.25" x14ac:dyDescent="0.2">
      <c r="A5" s="5"/>
      <c r="B5" s="6"/>
      <c r="C5" s="6"/>
      <c r="D5" s="5"/>
      <c r="E5" s="6"/>
      <c r="F5" s="6"/>
      <c r="G5" s="5"/>
      <c r="H5" s="5"/>
      <c r="I5" s="6"/>
      <c r="J5" s="6"/>
      <c r="K5" s="6"/>
      <c r="L5" s="6"/>
      <c r="M5" s="6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/>
      <c r="AJ5" s="6"/>
      <c r="AK5" s="6"/>
    </row>
    <row r="6" spans="1:45" s="2" customFormat="1" ht="14.25" x14ac:dyDescent="0.2">
      <c r="A6" s="55" t="s">
        <v>31</v>
      </c>
      <c r="B6" s="55"/>
      <c r="C6" s="55"/>
      <c r="D6" s="55"/>
      <c r="E6" s="55"/>
      <c r="F6" s="55"/>
      <c r="G6" s="55"/>
      <c r="H6" s="55" t="s">
        <v>31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45" s="2" customFormat="1" ht="14.25" x14ac:dyDescent="0.2">
      <c r="A7" s="9"/>
      <c r="B7" s="8"/>
      <c r="C7" s="8"/>
      <c r="D7" s="9"/>
      <c r="E7" s="8"/>
      <c r="F7" s="8"/>
      <c r="G7" s="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45" s="2" customFormat="1" x14ac:dyDescent="0.25">
      <c r="A8" s="56" t="s">
        <v>1</v>
      </c>
      <c r="B8" s="56"/>
      <c r="C8" s="56"/>
      <c r="D8" s="56"/>
      <c r="E8" s="56"/>
      <c r="F8" s="56"/>
      <c r="G8" s="56"/>
      <c r="H8" s="57" t="s">
        <v>2</v>
      </c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45" s="2" customFormat="1" ht="14.25" x14ac:dyDescent="0.2">
      <c r="A9" s="10"/>
      <c r="B9" s="61" t="s">
        <v>3</v>
      </c>
      <c r="C9" s="61"/>
      <c r="D9" s="11"/>
      <c r="G9" s="10"/>
      <c r="H9" s="12"/>
      <c r="I9" s="13"/>
      <c r="K9" s="13" t="s">
        <v>4</v>
      </c>
      <c r="M9" s="13" t="s">
        <v>5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2" customFormat="1" ht="14.25" x14ac:dyDescent="0.2">
      <c r="A10" s="10"/>
      <c r="B10" s="62"/>
      <c r="C10" s="62"/>
      <c r="D10" s="11"/>
      <c r="G10" s="10"/>
      <c r="H10" s="12"/>
      <c r="I10" s="63" t="s">
        <v>6</v>
      </c>
      <c r="J10" s="65" t="s">
        <v>4</v>
      </c>
      <c r="K10" s="65"/>
      <c r="L10" s="65" t="s">
        <v>5</v>
      </c>
      <c r="M10" s="65"/>
      <c r="N10" s="66" t="s">
        <v>7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2" customFormat="1" ht="14.25" x14ac:dyDescent="0.2">
      <c r="A11" s="68" t="s">
        <v>8</v>
      </c>
      <c r="B11" s="69" t="s">
        <v>9</v>
      </c>
      <c r="C11" s="69"/>
      <c r="D11" s="69"/>
      <c r="E11" s="69" t="s">
        <v>10</v>
      </c>
      <c r="F11" s="69"/>
      <c r="G11" s="69"/>
      <c r="I11" s="64"/>
      <c r="J11" s="15" t="s">
        <v>11</v>
      </c>
      <c r="K11" s="15" t="s">
        <v>12</v>
      </c>
      <c r="L11" s="15" t="s">
        <v>11</v>
      </c>
      <c r="M11" s="15" t="s">
        <v>12</v>
      </c>
      <c r="N11" s="67"/>
    </row>
    <row r="12" spans="1:45" s="2" customFormat="1" ht="14.25" x14ac:dyDescent="0.2">
      <c r="A12" s="68"/>
      <c r="B12" s="16" t="s">
        <v>13</v>
      </c>
      <c r="C12" s="16" t="s">
        <v>14</v>
      </c>
      <c r="D12" s="17" t="s">
        <v>15</v>
      </c>
      <c r="E12" s="16" t="s">
        <v>13</v>
      </c>
      <c r="F12" s="16" t="s">
        <v>14</v>
      </c>
      <c r="G12" s="17" t="s">
        <v>15</v>
      </c>
      <c r="I12" s="18" t="s">
        <v>16</v>
      </c>
      <c r="J12" s="18">
        <f>COUNTIF(D13:D19,"H")</f>
        <v>4</v>
      </c>
      <c r="K12" s="19">
        <f>J12/$N12</f>
        <v>0.5714285714285714</v>
      </c>
      <c r="L12" s="18">
        <f>COUNTIF(D13:D19,"M")</f>
        <v>3</v>
      </c>
      <c r="M12" s="19">
        <f>L12/$N12</f>
        <v>0.42857142857142855</v>
      </c>
      <c r="N12" s="18">
        <f>SUM(J12,L12)</f>
        <v>7</v>
      </c>
    </row>
    <row r="13" spans="1:45" s="2" customFormat="1" ht="14.25" x14ac:dyDescent="0.2">
      <c r="A13" s="20" t="s">
        <v>17</v>
      </c>
      <c r="B13" s="20" t="s">
        <v>3</v>
      </c>
      <c r="C13" s="20" t="s">
        <v>32</v>
      </c>
      <c r="D13" s="21" t="s">
        <v>21</v>
      </c>
      <c r="E13" s="20" t="s">
        <v>3</v>
      </c>
      <c r="F13" s="20" t="s">
        <v>39</v>
      </c>
      <c r="G13" s="21" t="s">
        <v>21</v>
      </c>
      <c r="I13" s="18" t="s">
        <v>19</v>
      </c>
      <c r="J13" s="18">
        <f>COUNTIF(D30:D34,"H")</f>
        <v>1</v>
      </c>
      <c r="K13" s="19">
        <f>J13/$N13</f>
        <v>0.25</v>
      </c>
      <c r="L13" s="18">
        <f>COUNTIF(D30:D34,"M")</f>
        <v>3</v>
      </c>
      <c r="M13" s="19">
        <f>L13/$N13</f>
        <v>0.75</v>
      </c>
      <c r="N13" s="18">
        <f>SUM(J13,L13)</f>
        <v>4</v>
      </c>
    </row>
    <row r="14" spans="1:45" s="2" customFormat="1" ht="14.25" x14ac:dyDescent="0.2">
      <c r="A14" s="20" t="s">
        <v>20</v>
      </c>
      <c r="B14" s="20" t="s">
        <v>3</v>
      </c>
      <c r="C14" s="20" t="s">
        <v>33</v>
      </c>
      <c r="D14" s="21" t="s">
        <v>18</v>
      </c>
      <c r="E14" s="20" t="s">
        <v>3</v>
      </c>
      <c r="F14" s="20" t="s">
        <v>40</v>
      </c>
      <c r="G14" s="21" t="s">
        <v>18</v>
      </c>
      <c r="I14" s="22" t="s">
        <v>7</v>
      </c>
      <c r="J14" s="22">
        <f>SUM(J12:J13)</f>
        <v>5</v>
      </c>
      <c r="K14" s="23">
        <f>J14/N14</f>
        <v>0.45454545454545453</v>
      </c>
      <c r="L14" s="22">
        <f t="shared" ref="L14:N14" si="0">SUM(L12:L13)</f>
        <v>6</v>
      </c>
      <c r="M14" s="23">
        <f>L14/N14</f>
        <v>0.54545454545454541</v>
      </c>
      <c r="N14" s="22">
        <f t="shared" si="0"/>
        <v>11</v>
      </c>
    </row>
    <row r="15" spans="1:45" s="2" customFormat="1" ht="14.25" x14ac:dyDescent="0.2">
      <c r="A15" s="20" t="s">
        <v>20</v>
      </c>
      <c r="B15" s="20" t="s">
        <v>3</v>
      </c>
      <c r="C15" s="20" t="s">
        <v>34</v>
      </c>
      <c r="D15" s="21" t="s">
        <v>21</v>
      </c>
      <c r="E15" s="20" t="s">
        <v>3</v>
      </c>
      <c r="F15" s="20" t="s">
        <v>41</v>
      </c>
      <c r="G15" s="21" t="s">
        <v>21</v>
      </c>
      <c r="I15" s="24" t="s">
        <v>22</v>
      </c>
    </row>
    <row r="16" spans="1:45" s="2" customFormat="1" ht="14.25" x14ac:dyDescent="0.2">
      <c r="A16" s="20" t="s">
        <v>20</v>
      </c>
      <c r="B16" s="20" t="s">
        <v>3</v>
      </c>
      <c r="C16" s="20" t="s">
        <v>35</v>
      </c>
      <c r="D16" s="21" t="s">
        <v>18</v>
      </c>
      <c r="E16" s="20" t="s">
        <v>3</v>
      </c>
      <c r="F16" s="20" t="s">
        <v>42</v>
      </c>
      <c r="G16" s="21" t="s">
        <v>18</v>
      </c>
    </row>
    <row r="17" spans="1:19" s="2" customFormat="1" ht="14.25" x14ac:dyDescent="0.2">
      <c r="A17" s="20" t="s">
        <v>20</v>
      </c>
      <c r="B17" s="20" t="s">
        <v>3</v>
      </c>
      <c r="C17" s="20" t="s">
        <v>36</v>
      </c>
      <c r="D17" s="21" t="s">
        <v>21</v>
      </c>
      <c r="E17" s="20" t="s">
        <v>3</v>
      </c>
      <c r="F17" s="20" t="s">
        <v>43</v>
      </c>
      <c r="G17" s="21" t="s">
        <v>21</v>
      </c>
    </row>
    <row r="18" spans="1:19" s="2" customFormat="1" ht="14.25" x14ac:dyDescent="0.2">
      <c r="A18" s="20" t="s">
        <v>20</v>
      </c>
      <c r="B18" s="20" t="s">
        <v>3</v>
      </c>
      <c r="C18" s="20" t="s">
        <v>37</v>
      </c>
      <c r="D18" s="21" t="s">
        <v>18</v>
      </c>
      <c r="E18" s="20" t="s">
        <v>3</v>
      </c>
      <c r="F18" s="20" t="s">
        <v>44</v>
      </c>
      <c r="G18" s="21" t="s">
        <v>18</v>
      </c>
    </row>
    <row r="19" spans="1:19" s="2" customFormat="1" ht="14.25" x14ac:dyDescent="0.2">
      <c r="A19" s="20" t="s">
        <v>23</v>
      </c>
      <c r="B19" s="20" t="s">
        <v>3</v>
      </c>
      <c r="C19" s="20" t="s">
        <v>38</v>
      </c>
      <c r="D19" s="21" t="s">
        <v>21</v>
      </c>
      <c r="E19" s="20" t="s">
        <v>3</v>
      </c>
      <c r="F19" s="20" t="s">
        <v>45</v>
      </c>
      <c r="G19" s="21" t="s">
        <v>21</v>
      </c>
    </row>
    <row r="20" spans="1:19" s="2" customFormat="1" ht="14.25" x14ac:dyDescent="0.2">
      <c r="A20" s="50"/>
      <c r="B20" s="50"/>
      <c r="C20" s="50"/>
      <c r="D20" s="51"/>
      <c r="E20" s="50"/>
      <c r="F20" s="50"/>
      <c r="G20" s="51"/>
    </row>
    <row r="21" spans="1:19" s="2" customFormat="1" ht="14.25" x14ac:dyDescent="0.2">
      <c r="A21" s="50"/>
      <c r="B21" s="50"/>
      <c r="C21" s="50"/>
      <c r="D21" s="51"/>
      <c r="E21" s="50"/>
      <c r="F21" s="50"/>
      <c r="G21" s="51"/>
    </row>
    <row r="22" spans="1:19" s="2" customFormat="1" x14ac:dyDescent="0.2">
      <c r="A22" s="50"/>
      <c r="B22" s="50"/>
      <c r="C22" s="50"/>
      <c r="D22" s="51"/>
      <c r="E22" s="50"/>
      <c r="F22" s="50"/>
      <c r="G22" s="51"/>
      <c r="H22" s="58" t="s">
        <v>24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</row>
    <row r="23" spans="1:19" s="2" customFormat="1" ht="14.25" x14ac:dyDescent="0.2">
      <c r="A23" s="25"/>
      <c r="B23" s="25"/>
      <c r="C23" s="25"/>
      <c r="D23" s="26"/>
      <c r="E23" s="25"/>
      <c r="F23" s="25"/>
      <c r="G23" s="26"/>
    </row>
    <row r="24" spans="1:19" s="2" customFormat="1" ht="14.25" x14ac:dyDescent="0.2">
      <c r="A24" s="25"/>
      <c r="B24" s="25"/>
      <c r="C24" s="25"/>
      <c r="D24" s="26"/>
      <c r="E24" s="25"/>
      <c r="F24" s="25"/>
      <c r="G24" s="26"/>
      <c r="I24" s="59" t="s">
        <v>25</v>
      </c>
      <c r="J24" s="60"/>
      <c r="K24" s="27" t="s">
        <v>7</v>
      </c>
      <c r="L24" s="28" t="s">
        <v>12</v>
      </c>
      <c r="M24" s="29"/>
    </row>
    <row r="25" spans="1:19" s="2" customFormat="1" ht="14.25" x14ac:dyDescent="0.2">
      <c r="A25" s="25"/>
      <c r="B25" s="25"/>
      <c r="C25" s="25"/>
      <c r="D25" s="26"/>
      <c r="E25" s="25"/>
      <c r="F25" s="25"/>
      <c r="G25" s="26"/>
      <c r="I25" s="30" t="s">
        <v>26</v>
      </c>
      <c r="J25" s="31"/>
      <c r="K25" s="32">
        <f xml:space="preserve"> COUNTIF($B$13:$B$25,I25)+COUNTIF($B$30:$B$34,I25)</f>
        <v>3</v>
      </c>
      <c r="L25" s="33">
        <f>K25/$K$28</f>
        <v>0.27272727272727271</v>
      </c>
      <c r="M25" s="34"/>
    </row>
    <row r="26" spans="1:19" s="2" customFormat="1" ht="14.25" x14ac:dyDescent="0.2">
      <c r="A26" s="7"/>
      <c r="B26" s="7"/>
      <c r="C26" s="7"/>
      <c r="D26" s="35"/>
      <c r="E26" s="7"/>
      <c r="F26" s="7"/>
      <c r="G26" s="35"/>
      <c r="I26" s="30" t="s">
        <v>30</v>
      </c>
      <c r="J26" s="31"/>
      <c r="K26" s="32">
        <f xml:space="preserve"> COUNTIF($B$13:$B$25,I26)+COUNTIF($B$30:$B$34,I26)</f>
        <v>1</v>
      </c>
      <c r="L26" s="33">
        <f t="shared" ref="L26:L27" si="1">K26/$K$28</f>
        <v>9.0909090909090912E-2</v>
      </c>
      <c r="M26" s="34"/>
    </row>
    <row r="27" spans="1:19" s="2" customFormat="1" ht="14.25" x14ac:dyDescent="0.2">
      <c r="A27" s="56" t="s">
        <v>27</v>
      </c>
      <c r="B27" s="56"/>
      <c r="C27" s="56"/>
      <c r="D27" s="56"/>
      <c r="E27" s="56"/>
      <c r="F27" s="56"/>
      <c r="G27" s="56"/>
      <c r="I27" s="30" t="s">
        <v>3</v>
      </c>
      <c r="J27" s="31"/>
      <c r="K27" s="32">
        <f xml:space="preserve"> COUNTIF($B$13:$B$25,I27)+COUNTIF($B$30:$B$34,I27)</f>
        <v>7</v>
      </c>
      <c r="L27" s="33">
        <f t="shared" si="1"/>
        <v>0.63636363636363635</v>
      </c>
      <c r="M27" s="34"/>
    </row>
    <row r="28" spans="1:19" s="2" customFormat="1" ht="14.25" x14ac:dyDescent="0.2">
      <c r="A28" s="7"/>
      <c r="B28" s="7"/>
      <c r="C28" s="7"/>
      <c r="D28" s="35"/>
      <c r="E28" s="7"/>
      <c r="F28" s="7"/>
      <c r="G28" s="35"/>
      <c r="I28" s="48" t="s">
        <v>7</v>
      </c>
      <c r="J28" s="49"/>
      <c r="K28" s="36">
        <f>SUM(K23:K27)</f>
        <v>11</v>
      </c>
      <c r="L28" s="37">
        <f>K28/K28</f>
        <v>1</v>
      </c>
      <c r="M28" s="34"/>
    </row>
    <row r="29" spans="1:19" s="2" customFormat="1" x14ac:dyDescent="0.25">
      <c r="A29" s="38" t="s">
        <v>8</v>
      </c>
      <c r="B29" s="38" t="s">
        <v>28</v>
      </c>
      <c r="C29" s="16" t="s">
        <v>14</v>
      </c>
      <c r="D29" s="17" t="s">
        <v>15</v>
      </c>
      <c r="E29" s="7"/>
      <c r="F29" s="7"/>
      <c r="G29" s="35"/>
      <c r="I29" s="24" t="s">
        <v>22</v>
      </c>
      <c r="M29" s="39"/>
    </row>
    <row r="30" spans="1:19" s="2" customFormat="1" x14ac:dyDescent="0.25">
      <c r="A30" s="40" t="s">
        <v>20</v>
      </c>
      <c r="B30" s="40" t="s">
        <v>26</v>
      </c>
      <c r="C30" s="41" t="s">
        <v>46</v>
      </c>
      <c r="D30" s="18" t="s">
        <v>21</v>
      </c>
      <c r="E30" s="7"/>
      <c r="F30" s="7"/>
      <c r="G30" s="35"/>
      <c r="I30"/>
      <c r="J30"/>
      <c r="K30"/>
      <c r="L30"/>
    </row>
    <row r="31" spans="1:19" s="2" customFormat="1" x14ac:dyDescent="0.25">
      <c r="A31" s="42" t="s">
        <v>20</v>
      </c>
      <c r="B31" s="40" t="s">
        <v>26</v>
      </c>
      <c r="C31" s="41" t="s">
        <v>47</v>
      </c>
      <c r="D31" s="18" t="s">
        <v>18</v>
      </c>
      <c r="E31" s="7"/>
      <c r="F31" s="7"/>
      <c r="G31" s="35"/>
      <c r="I31"/>
      <c r="J31"/>
      <c r="K31"/>
      <c r="L31"/>
    </row>
    <row r="32" spans="1:19" s="2" customFormat="1" ht="14.25" x14ac:dyDescent="0.2">
      <c r="A32" s="42" t="s">
        <v>20</v>
      </c>
      <c r="B32" s="40" t="s">
        <v>30</v>
      </c>
      <c r="C32" s="41" t="s">
        <v>48</v>
      </c>
      <c r="D32" s="18" t="s">
        <v>18</v>
      </c>
      <c r="E32" s="7"/>
      <c r="F32" s="7"/>
      <c r="G32" s="35"/>
    </row>
    <row r="33" spans="1:7" s="2" customFormat="1" ht="14.25" x14ac:dyDescent="0.2">
      <c r="A33" s="20" t="s">
        <v>23</v>
      </c>
      <c r="B33" s="40" t="s">
        <v>26</v>
      </c>
      <c r="C33" s="41" t="s">
        <v>49</v>
      </c>
      <c r="D33" s="18" t="s">
        <v>18</v>
      </c>
      <c r="E33" s="7"/>
      <c r="F33" s="7"/>
      <c r="G33" s="35"/>
    </row>
    <row r="34" spans="1:7" s="2" customFormat="1" ht="14.25" x14ac:dyDescent="0.2">
      <c r="A34" s="52"/>
      <c r="B34" s="43"/>
      <c r="C34" s="44"/>
      <c r="D34" s="35"/>
      <c r="E34" s="44"/>
      <c r="F34" s="44"/>
      <c r="G34" s="45"/>
    </row>
    <row r="35" spans="1:7" s="2" customFormat="1" ht="14.25" x14ac:dyDescent="0.2">
      <c r="A35" s="44"/>
      <c r="B35" s="44"/>
      <c r="C35" s="44"/>
      <c r="D35" s="35"/>
      <c r="E35" s="44"/>
      <c r="F35" s="44"/>
      <c r="G35" s="45"/>
    </row>
    <row r="36" spans="1:7" s="2" customFormat="1" ht="14.25" x14ac:dyDescent="0.2">
      <c r="A36" s="44"/>
      <c r="B36" s="44"/>
      <c r="C36" s="44"/>
      <c r="D36" s="35"/>
      <c r="E36" s="44"/>
      <c r="F36" s="44"/>
      <c r="G36" s="45"/>
    </row>
    <row r="37" spans="1:7" s="2" customFormat="1" ht="14.25" x14ac:dyDescent="0.2">
      <c r="A37" s="10"/>
      <c r="D37" s="11"/>
      <c r="G37" s="10"/>
    </row>
    <row r="40" spans="1:7" ht="15" customHeight="1" x14ac:dyDescent="0.25"/>
    <row r="41" spans="1:7" ht="22.5" customHeight="1" x14ac:dyDescent="0.25"/>
  </sheetData>
  <mergeCells count="23">
    <mergeCell ref="H22:S22"/>
    <mergeCell ref="I24:J24"/>
    <mergeCell ref="A27:G27"/>
    <mergeCell ref="B9:C10"/>
    <mergeCell ref="I10:I11"/>
    <mergeCell ref="J10:K10"/>
    <mergeCell ref="L10:M10"/>
    <mergeCell ref="N10:N11"/>
    <mergeCell ref="A11:A12"/>
    <mergeCell ref="B11:D11"/>
    <mergeCell ref="E11:G11"/>
    <mergeCell ref="A4:G4"/>
    <mergeCell ref="H4:S4"/>
    <mergeCell ref="A6:G6"/>
    <mergeCell ref="H6:S6"/>
    <mergeCell ref="A8:G8"/>
    <mergeCell ref="H8:S8"/>
    <mergeCell ref="A1:G1"/>
    <mergeCell ref="H1:S1"/>
    <mergeCell ref="A2:G2"/>
    <mergeCell ref="H2:S2"/>
    <mergeCell ref="A3:G3"/>
    <mergeCell ref="H3:S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CALAKMUL</vt:lpstr>
      <vt:lpstr>CALAKMUL!Área_de_impresión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Jasegovi</dc:creator>
  <cp:lastModifiedBy>hp</cp:lastModifiedBy>
  <cp:lastPrinted>2022-02-02T21:44:41Z</cp:lastPrinted>
  <dcterms:created xsi:type="dcterms:W3CDTF">2021-11-10T14:59:34Z</dcterms:created>
  <dcterms:modified xsi:type="dcterms:W3CDTF">2022-02-02T21:45:23Z</dcterms:modified>
</cp:coreProperties>
</file>